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060102A7-9AAD-4D39-8FF5-EB18FB0F888E}" xr6:coauthVersionLast="47" xr6:coauthVersionMax="47" xr10:uidLastSave="{00000000-0000-0000-0000-000000000000}"/>
  <bookViews>
    <workbookView xWindow="28560" yWindow="3480" windowWidth="23805" windowHeight="13665" xr2:uid="{00000000-000D-0000-FFFF-FFFF00000000}"/>
  </bookViews>
  <sheets>
    <sheet name="月別売上表 テーブル" sheetId="3" r:id="rId1"/>
    <sheet name="月別売上表 元データ" sheetId="1" r:id="rId2"/>
  </sheets>
  <definedNames>
    <definedName name="_xlnm.Print_Area" localSheetId="0">'月別売上表 テーブル'!$B$3:$O$27</definedName>
    <definedName name="_xlnm.Print_Area" localSheetId="1">'月別売上表 元データ'!$B$3:$N$26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3" l="1"/>
  <c r="O27" i="3" s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C27" i="3"/>
  <c r="D27" i="3"/>
  <c r="E27" i="3"/>
  <c r="F27" i="3"/>
  <c r="G27" i="3"/>
  <c r="H27" i="3"/>
  <c r="I27" i="3"/>
  <c r="J27" i="3"/>
  <c r="K27" i="3"/>
  <c r="L27" i="3"/>
  <c r="M27" i="3"/>
  <c r="N27" i="3"/>
</calcChain>
</file>

<file path=xl/sharedStrings.xml><?xml version="1.0" encoding="utf-8"?>
<sst xmlns="http://schemas.openxmlformats.org/spreadsheetml/2006/main" count="74" uniqueCount="39">
  <si>
    <t>無料のテンプレート</t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</si>
  <si>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</si>
  <si>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</si>
  <si>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</si>
  <si>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</si>
  <si>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</si>
  <si>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</si>
  <si>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</si>
  <si>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</si>
  <si>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</si>
  <si>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</si>
  <si>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</si>
  <si>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</si>
  <si>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2021年</t>
    <rPh sb="4" eb="5">
      <t>ネン</t>
    </rPh>
    <phoneticPr fontId="1"/>
  </si>
  <si>
    <t>月別売上表</t>
    <rPh sb="0" eb="2">
      <t>ツキベツ</t>
    </rPh>
    <rPh sb="2" eb="4">
      <t>ウリアゲ</t>
    </rPh>
    <rPh sb="4" eb="5">
      <t>ヒョウ</t>
    </rPh>
    <phoneticPr fontId="1"/>
  </si>
  <si>
    <t>年</t>
    <rPh sb="0" eb="1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</si>
  <si>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</si>
  <si>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</si>
  <si>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</si>
  <si>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</si>
  <si>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</si>
  <si>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</si>
  <si>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</si>
  <si>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</si>
  <si>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</si>
  <si>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</si>
  <si>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</si>
  <si>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</si>
  <si>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</si>
  <si>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</si>
  <si>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</si>
  <si>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</si>
  <si>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</si>
  <si>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</si>
  <si>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</si>
  <si>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</si>
  <si>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集計</t>
  </si>
  <si>
    <t>合計</t>
    <rPh sb="0" eb="2">
      <t>ゴウケイ</t>
    </rPh>
    <phoneticPr fontId="1"/>
  </si>
  <si>
    <t>Excel・Word基礎講座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</si>
</sst>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name val="Yu Gothic UI"/>
      <family val="3"/>
      <charset val="128"/>
    </font>
    <font>
      <sz val="9"/>
      <name val="ＭＳ ゴシック"/>
      <family val="3"/>
      <charset val="128"/>
    </font>
    <font>
      <b/>
      <sz val="16"/>
      <name val="Yu Gothic UI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1" borderId="0" xfId="0" applyFont="1" applyFill="1" applyAlignment="1">
      <alignment vertical="center"/>
    </xf>
    <xf numFmtId="0" fontId="5" fillId="1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0" fillId="0" borderId="4" xfId="0" applyBorder="1">
      <alignment vertical="center"/>
    </xf>
    <xf numFmtId="0" fontId="3" fillId="1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indexed="64"/>
        </top>
        <bottom/>
        <vertical/>
      </border>
    </dxf>
    <dxf>
      <numFmt numFmtId="0" formatCode="General"/>
      <border diagonalUp="0" diagonalDown="0">
        <left style="thin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9729E04-D83C-4A22-ABBC-78849B208767}" name="テーブル3" displayName="テーブル3" ref="B5:O27" totalsRowCount="1" tableBorderDxfId="15">
  <autoFilter ref="B5:O26" xr:uid="{C1328292-F7D8-4600-B734-7104B32326F2}"/>
  <tableColumns count="14">
    <tableColumn id="1" xr3:uid="{820C7B83-3521-442A-9505-27719EA2F4D9}" name="年" totalsRowLabel="集計" totalsRowDxfId="14"/>
    <tableColumn id="2" xr3:uid="{FC4739AD-C871-47C9-9AA0-2843BD1C3B7B}" name="1月" totalsRowFunction="sum" totalsRowDxfId="13"/>
    <tableColumn id="3" xr3:uid="{8EF2150E-D3C7-4DDD-AABC-2111B1EC5EC0}" name="2月" totalsRowFunction="sum" totalsRowDxfId="12"/>
    <tableColumn id="4" xr3:uid="{6F3A4309-E82A-45EA-9333-EB21DE6F45AA}" name="3月" totalsRowFunction="sum" totalsRowDxfId="11"/>
    <tableColumn id="5" xr3:uid="{645423F5-4603-4EC3-AB9E-9D12DB51B905}" name="4月" totalsRowFunction="sum" totalsRowDxfId="10"/>
    <tableColumn id="6" xr3:uid="{DCAA28CE-C059-4844-A853-3920381FB9A8}" name="5月" totalsRowFunction="sum" totalsRowDxfId="9"/>
    <tableColumn id="7" xr3:uid="{0222A8E7-A2D6-4E1F-9DAD-FF56778B4235}" name="6月" totalsRowFunction="sum" totalsRowDxfId="8"/>
    <tableColumn id="8" xr3:uid="{2373E397-A4D8-43FE-9930-6618729BCF5F}" name="7月" totalsRowFunction="sum" totalsRowDxfId="7"/>
    <tableColumn id="9" xr3:uid="{09737173-EE76-41D9-B674-2FFC82A465A5}" name="8月" totalsRowFunction="sum" totalsRowDxfId="6"/>
    <tableColumn id="10" xr3:uid="{A6424672-2853-4942-8BDF-45BFF442C321}" name="9月" totalsRowFunction="sum" totalsRowDxfId="5"/>
    <tableColumn id="11" xr3:uid="{6E668564-55C8-454B-B57E-BCE435E49564}" name="10月" totalsRowFunction="sum" totalsRowDxfId="4"/>
    <tableColumn id="12" xr3:uid="{65BA900F-B84F-4FD7-9C29-1B0E3E4652D3}" name="11月" totalsRowFunction="sum" totalsRowDxfId="3"/>
    <tableColumn id="13" xr3:uid="{813C1103-653D-4864-92D6-2F118D10DE3C}" name="12月" totalsRowFunction="sum" totalsRowDxfId="2"/>
    <tableColumn id="15" xr3:uid="{8EE87D49-7EBF-4DD9-896F-7969A7117F17}" name="合計" totalsRowFunction="sum" dataDxfId="1" totalsRowDxfId="0">
      <calculatedColumnFormula>SUM(テーブル3[[#This Row],[1月]:[12月]])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ree-templates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09F96-9ADD-4F64-8AA8-9117FFC6A9F5}">
  <sheetPr codeName="Sheet2"/>
  <dimension ref="A1:O27"/>
  <sheetViews>
    <sheetView showGridLines="0" tabSelected="1" zoomScaleNormal="100" workbookViewId="0"/>
  </sheetViews>
  <sheetFormatPr defaultRowHeight="13.5" x14ac:dyDescent="0.15"/>
  <cols>
    <col min="1" max="1" width="4" customWidth="1"/>
    <col min="2" max="2" width="9.125" customWidth="1"/>
    <col min="3" max="14" width="10.5" customWidth="1"/>
  </cols>
  <sheetData>
    <row r="1" spans="1:15" x14ac:dyDescent="0.15">
      <c r="A1" s="1" t="s">
        <v>38</v>
      </c>
      <c r="B1" s="1"/>
    </row>
    <row r="2" spans="1:15" ht="22.5" customHeight="1" x14ac:dyDescent="0.15"/>
    <row r="3" spans="1:15" ht="22.5" customHeight="1" x14ac:dyDescent="0.15">
      <c r="B3" s="19" t="s">
        <v>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15">
      <c r="C4" s="2"/>
      <c r="E4" s="2"/>
      <c r="G4" s="4"/>
      <c r="I4" s="3"/>
      <c r="K4" s="3"/>
      <c r="M4" s="3"/>
    </row>
    <row r="5" spans="1:15" ht="21" customHeight="1" x14ac:dyDescent="0.15">
      <c r="B5" s="5" t="s">
        <v>15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18" t="s">
        <v>37</v>
      </c>
    </row>
    <row r="6" spans="1:15" ht="21" customHeight="1" x14ac:dyDescent="0.15">
      <c r="B6" s="5" t="s">
        <v>16</v>
      </c>
      <c r="C6" s="7">
        <v>4036</v>
      </c>
      <c r="D6" s="7">
        <v>18689</v>
      </c>
      <c r="E6" s="7">
        <v>2180</v>
      </c>
      <c r="F6" s="7">
        <v>277</v>
      </c>
      <c r="G6" s="7">
        <v>84</v>
      </c>
      <c r="H6" s="7">
        <v>250</v>
      </c>
      <c r="I6" s="8">
        <v>1800</v>
      </c>
      <c r="J6" s="7">
        <v>2090</v>
      </c>
      <c r="K6" s="8">
        <v>336</v>
      </c>
      <c r="L6" s="7">
        <v>81</v>
      </c>
      <c r="M6" s="7">
        <v>720</v>
      </c>
      <c r="N6" s="7">
        <v>892</v>
      </c>
      <c r="O6" s="18">
        <f>SUM(テーブル3[[#This Row],[1月]:[12月]])</f>
        <v>31435</v>
      </c>
    </row>
    <row r="7" spans="1:15" ht="21" customHeight="1" x14ac:dyDescent="0.15">
      <c r="B7" s="5" t="s">
        <v>17</v>
      </c>
      <c r="C7" s="7">
        <v>2553</v>
      </c>
      <c r="D7" s="7">
        <v>4470</v>
      </c>
      <c r="E7" s="7">
        <v>991</v>
      </c>
      <c r="F7" s="7">
        <v>290</v>
      </c>
      <c r="G7" s="7">
        <v>300</v>
      </c>
      <c r="H7" s="7">
        <v>113</v>
      </c>
      <c r="I7" s="7">
        <v>7910</v>
      </c>
      <c r="J7" s="7">
        <v>1211</v>
      </c>
      <c r="K7" s="7">
        <v>344</v>
      </c>
      <c r="L7" s="7">
        <v>513</v>
      </c>
      <c r="M7" s="7">
        <v>659</v>
      </c>
      <c r="N7" s="7">
        <v>537</v>
      </c>
      <c r="O7" s="18">
        <f>SUM(テーブル3[[#This Row],[1月]:[12月]])</f>
        <v>19891</v>
      </c>
    </row>
    <row r="8" spans="1:15" ht="21" customHeight="1" x14ac:dyDescent="0.15">
      <c r="B8" s="5" t="s">
        <v>18</v>
      </c>
      <c r="C8" s="7">
        <v>5907</v>
      </c>
      <c r="D8" s="7">
        <v>1388</v>
      </c>
      <c r="E8" s="7">
        <v>327</v>
      </c>
      <c r="F8" s="7">
        <v>136</v>
      </c>
      <c r="G8" s="7">
        <v>624</v>
      </c>
      <c r="H8" s="7">
        <v>412</v>
      </c>
      <c r="I8" s="7">
        <v>1108</v>
      </c>
      <c r="J8" s="7">
        <v>2515</v>
      </c>
      <c r="K8" s="7">
        <v>240</v>
      </c>
      <c r="L8" s="7">
        <v>394</v>
      </c>
      <c r="M8" s="7">
        <v>653</v>
      </c>
      <c r="N8" s="7">
        <v>783</v>
      </c>
      <c r="O8" s="18">
        <f>SUM(テーブル3[[#This Row],[1月]:[12月]])</f>
        <v>14487</v>
      </c>
    </row>
    <row r="9" spans="1:15" ht="21" customHeight="1" x14ac:dyDescent="0.15">
      <c r="B9" s="5" t="s">
        <v>19</v>
      </c>
      <c r="C9" s="7">
        <v>4108</v>
      </c>
      <c r="D9" s="7">
        <v>1592</v>
      </c>
      <c r="E9" s="7">
        <v>363</v>
      </c>
      <c r="F9" s="7">
        <v>232</v>
      </c>
      <c r="G9" s="7">
        <v>248</v>
      </c>
      <c r="H9" s="7">
        <v>202</v>
      </c>
      <c r="I9" s="7">
        <v>3034</v>
      </c>
      <c r="J9" s="7">
        <v>1206</v>
      </c>
      <c r="K9" s="7">
        <v>285</v>
      </c>
      <c r="L9" s="7">
        <v>426</v>
      </c>
      <c r="M9" s="7">
        <v>913</v>
      </c>
      <c r="N9" s="7">
        <v>387</v>
      </c>
      <c r="O9" s="18">
        <f>SUM(テーブル3[[#This Row],[1月]:[12月]])</f>
        <v>12996</v>
      </c>
    </row>
    <row r="10" spans="1:15" ht="21" customHeight="1" x14ac:dyDescent="0.15">
      <c r="B10" s="5" t="s">
        <v>20</v>
      </c>
      <c r="C10" s="7">
        <v>3223</v>
      </c>
      <c r="D10" s="7">
        <v>1004</v>
      </c>
      <c r="E10" s="7">
        <v>267</v>
      </c>
      <c r="F10" s="7">
        <v>385</v>
      </c>
      <c r="G10" s="7">
        <v>700</v>
      </c>
      <c r="H10" s="7">
        <v>576</v>
      </c>
      <c r="I10" s="7">
        <v>1076</v>
      </c>
      <c r="J10" s="7">
        <v>1100</v>
      </c>
      <c r="K10" s="7">
        <v>747</v>
      </c>
      <c r="L10" s="7">
        <v>208</v>
      </c>
      <c r="M10" s="7">
        <v>706</v>
      </c>
      <c r="N10" s="7">
        <v>281</v>
      </c>
      <c r="O10" s="18">
        <f>SUM(テーブル3[[#This Row],[1月]:[12月]])</f>
        <v>10273</v>
      </c>
    </row>
    <row r="11" spans="1:15" ht="21" customHeight="1" x14ac:dyDescent="0.15">
      <c r="B11" s="5" t="s">
        <v>21</v>
      </c>
      <c r="C11" s="7">
        <v>1640</v>
      </c>
      <c r="D11" s="7">
        <v>774</v>
      </c>
      <c r="E11" s="7">
        <v>233</v>
      </c>
      <c r="F11" s="7">
        <v>106</v>
      </c>
      <c r="G11" s="7">
        <v>517</v>
      </c>
      <c r="H11" s="7">
        <v>306</v>
      </c>
      <c r="I11" s="7">
        <v>2141</v>
      </c>
      <c r="J11" s="7">
        <v>999</v>
      </c>
      <c r="K11" s="7">
        <v>300</v>
      </c>
      <c r="L11" s="7">
        <v>530</v>
      </c>
      <c r="M11" s="7">
        <v>1143</v>
      </c>
      <c r="N11" s="7">
        <v>602</v>
      </c>
      <c r="O11" s="18">
        <f>SUM(テーブル3[[#This Row],[1月]:[12月]])</f>
        <v>9291</v>
      </c>
    </row>
    <row r="12" spans="1:15" ht="21" customHeight="1" x14ac:dyDescent="0.15">
      <c r="B12" s="5" t="s">
        <v>22</v>
      </c>
      <c r="C12" s="7">
        <v>12106</v>
      </c>
      <c r="D12" s="7">
        <v>1023</v>
      </c>
      <c r="E12" s="7">
        <v>213</v>
      </c>
      <c r="F12" s="7">
        <v>84</v>
      </c>
      <c r="G12" s="7">
        <v>169</v>
      </c>
      <c r="H12" s="7">
        <v>372</v>
      </c>
      <c r="I12" s="7">
        <v>492</v>
      </c>
      <c r="J12" s="7">
        <v>1215</v>
      </c>
      <c r="K12" s="7">
        <v>300</v>
      </c>
      <c r="L12" s="7">
        <v>308</v>
      </c>
      <c r="M12" s="7">
        <v>718</v>
      </c>
      <c r="N12" s="7">
        <v>250</v>
      </c>
      <c r="O12" s="18">
        <f>SUM(テーブル3[[#This Row],[1月]:[12月]])</f>
        <v>17250</v>
      </c>
    </row>
    <row r="13" spans="1:15" ht="21" customHeight="1" x14ac:dyDescent="0.15">
      <c r="B13" s="5" t="s">
        <v>23</v>
      </c>
      <c r="C13" s="7">
        <v>1229</v>
      </c>
      <c r="D13" s="7">
        <v>4444</v>
      </c>
      <c r="E13" s="7">
        <v>1125</v>
      </c>
      <c r="F13" s="7">
        <v>421</v>
      </c>
      <c r="G13" s="7">
        <v>235</v>
      </c>
      <c r="H13" s="7">
        <v>199</v>
      </c>
      <c r="I13" s="7">
        <v>2910</v>
      </c>
      <c r="J13" s="7">
        <v>1490</v>
      </c>
      <c r="K13" s="7">
        <v>174</v>
      </c>
      <c r="L13" s="7">
        <v>360</v>
      </c>
      <c r="M13" s="7">
        <v>1395</v>
      </c>
      <c r="N13" s="7">
        <v>332</v>
      </c>
      <c r="O13" s="18">
        <f>SUM(テーブル3[[#This Row],[1月]:[12月]])</f>
        <v>14314</v>
      </c>
    </row>
    <row r="14" spans="1:15" ht="21" customHeight="1" x14ac:dyDescent="0.15">
      <c r="B14" s="5" t="s">
        <v>24</v>
      </c>
      <c r="C14" s="7">
        <v>921</v>
      </c>
      <c r="D14" s="7">
        <v>5773</v>
      </c>
      <c r="E14" s="7">
        <v>1433</v>
      </c>
      <c r="F14" s="7">
        <v>689</v>
      </c>
      <c r="G14" s="7">
        <v>198</v>
      </c>
      <c r="H14" s="7">
        <v>147</v>
      </c>
      <c r="I14" s="7">
        <v>1178</v>
      </c>
      <c r="J14" s="7">
        <v>355</v>
      </c>
      <c r="K14" s="7">
        <v>228</v>
      </c>
      <c r="L14" s="7">
        <v>304</v>
      </c>
      <c r="M14" s="7">
        <v>1677</v>
      </c>
      <c r="N14" s="7">
        <v>317</v>
      </c>
      <c r="O14" s="18">
        <f>SUM(テーブル3[[#This Row],[1月]:[12月]])</f>
        <v>13220</v>
      </c>
    </row>
    <row r="15" spans="1:15" ht="21" customHeight="1" x14ac:dyDescent="0.15">
      <c r="B15" s="5" t="s">
        <v>25</v>
      </c>
      <c r="C15" s="7">
        <v>3759</v>
      </c>
      <c r="D15" s="7">
        <v>2884</v>
      </c>
      <c r="E15" s="7">
        <v>646</v>
      </c>
      <c r="F15" s="7">
        <v>342</v>
      </c>
      <c r="G15" s="7">
        <v>606</v>
      </c>
      <c r="H15" s="7">
        <v>120</v>
      </c>
      <c r="I15" s="7">
        <v>2470</v>
      </c>
      <c r="J15" s="7">
        <v>846</v>
      </c>
      <c r="K15" s="7">
        <v>164</v>
      </c>
      <c r="L15" s="7">
        <v>261</v>
      </c>
      <c r="M15" s="7">
        <v>828</v>
      </c>
      <c r="N15" s="7">
        <v>212</v>
      </c>
      <c r="O15" s="18">
        <f>SUM(テーブル3[[#This Row],[1月]:[12月]])</f>
        <v>13138</v>
      </c>
    </row>
    <row r="16" spans="1:15" ht="21" customHeight="1" x14ac:dyDescent="0.15">
      <c r="B16" s="5" t="s">
        <v>26</v>
      </c>
      <c r="C16" s="7">
        <v>3190</v>
      </c>
      <c r="D16" s="7">
        <v>1374</v>
      </c>
      <c r="E16" s="7">
        <v>350</v>
      </c>
      <c r="F16" s="7">
        <v>948</v>
      </c>
      <c r="G16" s="7">
        <v>576</v>
      </c>
      <c r="H16" s="7">
        <v>308</v>
      </c>
      <c r="I16" s="7">
        <v>611</v>
      </c>
      <c r="J16" s="7">
        <v>417</v>
      </c>
      <c r="K16" s="7">
        <v>641</v>
      </c>
      <c r="L16" s="7">
        <v>310</v>
      </c>
      <c r="M16" s="7">
        <v>1395</v>
      </c>
      <c r="N16" s="7">
        <v>139</v>
      </c>
      <c r="O16" s="18">
        <f>SUM(テーブル3[[#This Row],[1月]:[12月]])</f>
        <v>10259</v>
      </c>
    </row>
    <row r="17" spans="2:15" ht="21" customHeight="1" x14ac:dyDescent="0.15">
      <c r="B17" s="5" t="s">
        <v>27</v>
      </c>
      <c r="C17" s="7">
        <v>2271</v>
      </c>
      <c r="D17" s="7">
        <v>1090</v>
      </c>
      <c r="E17" s="7">
        <v>241</v>
      </c>
      <c r="F17" s="7">
        <v>721</v>
      </c>
      <c r="G17" s="7">
        <v>418</v>
      </c>
      <c r="H17" s="7">
        <v>200</v>
      </c>
      <c r="I17" s="7">
        <v>2041</v>
      </c>
      <c r="J17" s="7">
        <v>331</v>
      </c>
      <c r="K17" s="7">
        <v>276</v>
      </c>
      <c r="L17" s="7">
        <v>250</v>
      </c>
      <c r="M17" s="7">
        <v>1436</v>
      </c>
      <c r="N17" s="7">
        <v>252</v>
      </c>
      <c r="O17" s="18">
        <f>SUM(テーブル3[[#This Row],[1月]:[12月]])</f>
        <v>9527</v>
      </c>
    </row>
    <row r="18" spans="2:15" ht="21" customHeight="1" x14ac:dyDescent="0.15">
      <c r="B18" s="5" t="s">
        <v>28</v>
      </c>
      <c r="C18" s="7">
        <v>3240</v>
      </c>
      <c r="D18" s="7">
        <v>1573</v>
      </c>
      <c r="E18" s="7">
        <v>310</v>
      </c>
      <c r="F18" s="7">
        <v>216</v>
      </c>
      <c r="G18" s="7">
        <v>542</v>
      </c>
      <c r="H18" s="7">
        <v>733</v>
      </c>
      <c r="I18" s="7">
        <v>1248</v>
      </c>
      <c r="J18" s="7">
        <v>253</v>
      </c>
      <c r="K18" s="7">
        <v>305</v>
      </c>
      <c r="L18" s="7">
        <v>450</v>
      </c>
      <c r="M18" s="7">
        <v>1165</v>
      </c>
      <c r="N18" s="7">
        <v>170</v>
      </c>
      <c r="O18" s="18">
        <f>SUM(テーブル3[[#This Row],[1月]:[12月]])</f>
        <v>10205</v>
      </c>
    </row>
    <row r="19" spans="2:15" ht="21" customHeight="1" x14ac:dyDescent="0.15">
      <c r="B19" s="5" t="s">
        <v>29</v>
      </c>
      <c r="C19" s="7">
        <v>805</v>
      </c>
      <c r="D19" s="7">
        <v>1363</v>
      </c>
      <c r="E19" s="7">
        <v>382</v>
      </c>
      <c r="F19" s="7">
        <v>256</v>
      </c>
      <c r="G19" s="7">
        <v>189</v>
      </c>
      <c r="H19" s="7">
        <v>202</v>
      </c>
      <c r="I19" s="7">
        <v>845</v>
      </c>
      <c r="J19" s="7">
        <v>283</v>
      </c>
      <c r="K19" s="7">
        <v>158</v>
      </c>
      <c r="L19" s="7">
        <v>260</v>
      </c>
      <c r="M19" s="7">
        <v>564</v>
      </c>
      <c r="N19" s="7">
        <v>189</v>
      </c>
      <c r="O19" s="18">
        <f>SUM(テーブル3[[#This Row],[1月]:[12月]])</f>
        <v>5496</v>
      </c>
    </row>
    <row r="20" spans="2:15" ht="21" customHeight="1" x14ac:dyDescent="0.15">
      <c r="B20" s="5" t="s">
        <v>30</v>
      </c>
      <c r="C20" s="7">
        <v>3747</v>
      </c>
      <c r="D20" s="7">
        <v>1655</v>
      </c>
      <c r="E20" s="7">
        <v>406</v>
      </c>
      <c r="F20" s="7">
        <v>215</v>
      </c>
      <c r="G20" s="7">
        <v>156</v>
      </c>
      <c r="H20" s="7">
        <v>154</v>
      </c>
      <c r="I20" s="7">
        <v>270589</v>
      </c>
      <c r="J20" s="7">
        <v>257</v>
      </c>
      <c r="K20" s="7">
        <v>676</v>
      </c>
      <c r="L20" s="7">
        <v>486</v>
      </c>
      <c r="M20" s="7">
        <v>874</v>
      </c>
      <c r="N20" s="7">
        <v>107</v>
      </c>
      <c r="O20" s="18">
        <f>SUM(テーブル3[[#This Row],[1月]:[12月]])</f>
        <v>279322</v>
      </c>
    </row>
    <row r="21" spans="2:15" ht="21" customHeight="1" x14ac:dyDescent="0.15">
      <c r="B21" s="5" t="s">
        <v>31</v>
      </c>
      <c r="C21" s="7">
        <v>3112</v>
      </c>
      <c r="D21" s="7">
        <v>3289</v>
      </c>
      <c r="E21" s="7">
        <v>817</v>
      </c>
      <c r="F21" s="7">
        <v>717</v>
      </c>
      <c r="G21" s="7">
        <v>845</v>
      </c>
      <c r="H21" s="7">
        <v>800</v>
      </c>
      <c r="I21" s="7">
        <v>97136</v>
      </c>
      <c r="J21" s="7">
        <v>178</v>
      </c>
      <c r="K21" s="7">
        <v>175</v>
      </c>
      <c r="L21" s="7">
        <v>674</v>
      </c>
      <c r="M21" s="7">
        <v>825</v>
      </c>
      <c r="N21" s="7">
        <v>125</v>
      </c>
      <c r="O21" s="18">
        <f>SUM(テーブル3[[#This Row],[1月]:[12月]])</f>
        <v>108693</v>
      </c>
    </row>
    <row r="22" spans="2:15" ht="21" customHeight="1" x14ac:dyDescent="0.15">
      <c r="B22" s="5" t="s">
        <v>32</v>
      </c>
      <c r="C22" s="7">
        <v>5437</v>
      </c>
      <c r="D22" s="7">
        <v>1011</v>
      </c>
      <c r="E22" s="7">
        <v>252</v>
      </c>
      <c r="F22" s="7">
        <v>755</v>
      </c>
      <c r="G22" s="7">
        <v>527</v>
      </c>
      <c r="H22" s="7">
        <v>809</v>
      </c>
      <c r="I22" s="7">
        <v>14128</v>
      </c>
      <c r="J22" s="7">
        <v>196</v>
      </c>
      <c r="K22" s="7">
        <v>239</v>
      </c>
      <c r="L22" s="7">
        <v>416</v>
      </c>
      <c r="M22" s="7">
        <v>862</v>
      </c>
      <c r="N22" s="7">
        <v>176</v>
      </c>
      <c r="O22" s="18">
        <f>SUM(テーブル3[[#This Row],[1月]:[12月]])</f>
        <v>24808</v>
      </c>
    </row>
    <row r="23" spans="2:15" ht="21" customHeight="1" x14ac:dyDescent="0.15">
      <c r="B23" s="5" t="s">
        <v>33</v>
      </c>
      <c r="C23" s="7">
        <v>1312</v>
      </c>
      <c r="D23" s="7">
        <v>615</v>
      </c>
      <c r="E23" s="7">
        <v>223</v>
      </c>
      <c r="F23" s="7">
        <v>464</v>
      </c>
      <c r="G23" s="7">
        <v>236</v>
      </c>
      <c r="H23" s="7">
        <v>144</v>
      </c>
      <c r="I23" s="7">
        <v>9397</v>
      </c>
      <c r="J23" s="7">
        <v>493</v>
      </c>
      <c r="K23" s="7">
        <v>22</v>
      </c>
      <c r="L23" s="7">
        <v>580</v>
      </c>
      <c r="M23" s="7">
        <v>975</v>
      </c>
      <c r="N23" s="7">
        <v>540</v>
      </c>
      <c r="O23" s="18">
        <f>SUM(テーブル3[[#This Row],[1月]:[12月]])</f>
        <v>15001</v>
      </c>
    </row>
    <row r="24" spans="2:15" ht="21" customHeight="1" x14ac:dyDescent="0.15">
      <c r="B24" s="5" t="s">
        <v>34</v>
      </c>
      <c r="C24" s="7">
        <v>1133</v>
      </c>
      <c r="D24" s="7">
        <v>2989</v>
      </c>
      <c r="E24" s="7">
        <v>682</v>
      </c>
      <c r="F24" s="7">
        <v>589</v>
      </c>
      <c r="G24" s="7">
        <v>188</v>
      </c>
      <c r="H24" s="7">
        <v>113</v>
      </c>
      <c r="I24" s="7">
        <v>16791</v>
      </c>
      <c r="J24" s="7">
        <v>215</v>
      </c>
      <c r="K24" s="7">
        <v>401</v>
      </c>
      <c r="L24" s="7">
        <v>554</v>
      </c>
      <c r="M24" s="7">
        <v>1017</v>
      </c>
      <c r="N24" s="7">
        <v>446</v>
      </c>
      <c r="O24" s="18">
        <f>SUM(テーブル3[[#This Row],[1月]:[12月]])</f>
        <v>25118</v>
      </c>
    </row>
    <row r="25" spans="2:15" ht="21" customHeight="1" x14ac:dyDescent="0.15">
      <c r="B25" s="5" t="s">
        <v>35</v>
      </c>
      <c r="C25" s="7">
        <v>2246</v>
      </c>
      <c r="D25" s="7">
        <v>4011</v>
      </c>
      <c r="E25" s="7">
        <v>926</v>
      </c>
      <c r="F25" s="7">
        <v>217</v>
      </c>
      <c r="G25" s="7">
        <v>273</v>
      </c>
      <c r="H25" s="7">
        <v>170</v>
      </c>
      <c r="I25" s="7">
        <v>10563</v>
      </c>
      <c r="J25" s="7">
        <v>281</v>
      </c>
      <c r="K25" s="7">
        <v>214</v>
      </c>
      <c r="L25" s="7">
        <v>517</v>
      </c>
      <c r="M25" s="7">
        <v>1066</v>
      </c>
      <c r="N25" s="7">
        <v>252</v>
      </c>
      <c r="O25" s="18">
        <f>SUM(テーブル3[[#This Row],[1月]:[12月]])</f>
        <v>20736</v>
      </c>
    </row>
    <row r="26" spans="2:15" ht="21" customHeight="1" x14ac:dyDescent="0.15">
      <c r="B26" s="5" t="s">
        <v>13</v>
      </c>
      <c r="C26" s="7">
        <v>14295</v>
      </c>
      <c r="D26" s="7">
        <v>2816</v>
      </c>
      <c r="E26" s="7">
        <v>635</v>
      </c>
      <c r="F26" s="7">
        <v>220</v>
      </c>
      <c r="G26" s="7">
        <v>220</v>
      </c>
      <c r="H26" s="7">
        <v>247</v>
      </c>
      <c r="I26" s="7">
        <v>608</v>
      </c>
      <c r="J26" s="7">
        <v>157</v>
      </c>
      <c r="K26" s="7">
        <v>305</v>
      </c>
      <c r="L26" s="7">
        <v>230</v>
      </c>
      <c r="M26" s="7">
        <v>1833</v>
      </c>
      <c r="N26" s="7">
        <v>436</v>
      </c>
      <c r="O26" s="18">
        <f>SUM(テーブル3[[#This Row],[1月]:[12月]])</f>
        <v>22002</v>
      </c>
    </row>
    <row r="27" spans="2:15" ht="21.75" customHeight="1" x14ac:dyDescent="0.15">
      <c r="B27" s="16" t="s">
        <v>36</v>
      </c>
      <c r="C27" s="17">
        <f>SUBTOTAL(109,テーブル3[1月])</f>
        <v>80270</v>
      </c>
      <c r="D27" s="17">
        <f>SUBTOTAL(109,テーブル3[2月])</f>
        <v>63827</v>
      </c>
      <c r="E27" s="17">
        <f>SUBTOTAL(109,テーブル3[3月])</f>
        <v>13002</v>
      </c>
      <c r="F27" s="17">
        <f>SUBTOTAL(109,テーブル3[4月])</f>
        <v>8280</v>
      </c>
      <c r="G27" s="17">
        <f>SUBTOTAL(109,テーブル3[5月])</f>
        <v>7851</v>
      </c>
      <c r="H27" s="17">
        <f>SUBTOTAL(109,テーブル3[6月])</f>
        <v>6577</v>
      </c>
      <c r="I27" s="17">
        <f>SUBTOTAL(109,テーブル3[7月])</f>
        <v>448076</v>
      </c>
      <c r="J27" s="17">
        <f>SUBTOTAL(109,テーブル3[8月])</f>
        <v>16088</v>
      </c>
      <c r="K27" s="17">
        <f>SUBTOTAL(109,テーブル3[9月])</f>
        <v>6530</v>
      </c>
      <c r="L27" s="17">
        <f>SUBTOTAL(109,テーブル3[10月])</f>
        <v>8112</v>
      </c>
      <c r="M27" s="17">
        <f>SUBTOTAL(109,テーブル3[11月])</f>
        <v>21424</v>
      </c>
      <c r="N27" s="17">
        <f>SUBTOTAL(109,テーブル3[12月])</f>
        <v>7425</v>
      </c>
      <c r="O27" s="17">
        <f>SUBTOTAL(109,テーブル3[合計])</f>
        <v>687462</v>
      </c>
    </row>
  </sheetData>
  <mergeCells count="1">
    <mergeCell ref="B3:O3"/>
  </mergeCells>
  <phoneticPr fontId="1"/>
  <hyperlinks>
    <hyperlink ref="A1" r:id="rId1" xr:uid="{FBC3882C-BD42-4050-87F8-D991AD9EA39E}"/>
  </hyperlinks>
  <printOptions horizontalCentered="1" verticalCentered="1"/>
  <pageMargins left="0.19" right="0.12" top="0.59" bottom="0.36" header="0.3" footer="0.3"/>
  <pageSetup paperSize="9" orientation="landscape" horizontalDpi="4294967293" verticalDpi="4294967293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6"/>
  <sheetViews>
    <sheetView showGridLines="0" workbookViewId="0"/>
  </sheetViews>
  <sheetFormatPr defaultRowHeight="13.5" x14ac:dyDescent="0.15"/>
  <cols>
    <col min="1" max="1" width="3.75" customWidth="1"/>
    <col min="2" max="2" width="9.125" customWidth="1"/>
    <col min="3" max="14" width="10.5" customWidth="1"/>
  </cols>
  <sheetData>
    <row r="1" spans="1:14" x14ac:dyDescent="0.15">
      <c r="A1" s="1" t="s">
        <v>0</v>
      </c>
      <c r="B1" s="1"/>
    </row>
    <row r="2" spans="1:14" ht="22.5" customHeight="1" x14ac:dyDescent="0.15"/>
    <row r="3" spans="1:14" ht="22.5" customHeight="1" x14ac:dyDescent="0.15">
      <c r="B3" s="10"/>
      <c r="C3" s="9"/>
      <c r="D3" s="9"/>
      <c r="E3" s="9"/>
      <c r="F3" s="9"/>
      <c r="G3" s="19" t="s">
        <v>14</v>
      </c>
      <c r="H3" s="19"/>
      <c r="I3" s="19"/>
      <c r="J3" s="9"/>
      <c r="K3" s="9"/>
      <c r="L3" s="9"/>
      <c r="M3" s="9"/>
      <c r="N3" s="9"/>
    </row>
    <row r="4" spans="1:14" x14ac:dyDescent="0.15">
      <c r="C4" s="2"/>
      <c r="E4" s="2"/>
      <c r="G4" s="4"/>
      <c r="I4" s="3"/>
      <c r="K4" s="3"/>
      <c r="M4" s="3"/>
    </row>
    <row r="5" spans="1:14" ht="22.5" customHeight="1" x14ac:dyDescent="0.15">
      <c r="B5" s="11" t="s">
        <v>15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</row>
    <row r="6" spans="1:14" ht="22.5" customHeight="1" x14ac:dyDescent="0.15">
      <c r="B6" s="15" t="s">
        <v>16</v>
      </c>
      <c r="C6" s="13">
        <v>4036</v>
      </c>
      <c r="D6" s="13">
        <v>18689</v>
      </c>
      <c r="E6" s="13">
        <v>2180</v>
      </c>
      <c r="F6" s="13">
        <v>277</v>
      </c>
      <c r="G6" s="13">
        <v>84</v>
      </c>
      <c r="H6" s="13">
        <v>250</v>
      </c>
      <c r="I6" s="14">
        <v>1800</v>
      </c>
      <c r="J6" s="13">
        <v>2090</v>
      </c>
      <c r="K6" s="14">
        <v>336</v>
      </c>
      <c r="L6" s="13">
        <v>81</v>
      </c>
      <c r="M6" s="13">
        <v>720</v>
      </c>
      <c r="N6" s="13">
        <v>892</v>
      </c>
    </row>
    <row r="7" spans="1:14" ht="22.5" customHeight="1" x14ac:dyDescent="0.15">
      <c r="B7" s="15" t="s">
        <v>17</v>
      </c>
      <c r="C7" s="13">
        <v>2553</v>
      </c>
      <c r="D7" s="13">
        <v>4470</v>
      </c>
      <c r="E7" s="13">
        <v>991</v>
      </c>
      <c r="F7" s="13">
        <v>290</v>
      </c>
      <c r="G7" s="13">
        <v>300</v>
      </c>
      <c r="H7" s="13">
        <v>113</v>
      </c>
      <c r="I7" s="13">
        <v>7910</v>
      </c>
      <c r="J7" s="13">
        <v>1211</v>
      </c>
      <c r="K7" s="13">
        <v>344</v>
      </c>
      <c r="L7" s="13">
        <v>513</v>
      </c>
      <c r="M7" s="13">
        <v>659</v>
      </c>
      <c r="N7" s="13">
        <v>537</v>
      </c>
    </row>
    <row r="8" spans="1:14" ht="22.5" customHeight="1" x14ac:dyDescent="0.15">
      <c r="B8" s="15" t="s">
        <v>18</v>
      </c>
      <c r="C8" s="13">
        <v>5907</v>
      </c>
      <c r="D8" s="13">
        <v>1388</v>
      </c>
      <c r="E8" s="13">
        <v>327</v>
      </c>
      <c r="F8" s="13">
        <v>136</v>
      </c>
      <c r="G8" s="13">
        <v>624</v>
      </c>
      <c r="H8" s="13">
        <v>412</v>
      </c>
      <c r="I8" s="13">
        <v>1108</v>
      </c>
      <c r="J8" s="13">
        <v>2515</v>
      </c>
      <c r="K8" s="13">
        <v>240</v>
      </c>
      <c r="L8" s="13">
        <v>394</v>
      </c>
      <c r="M8" s="13">
        <v>653</v>
      </c>
      <c r="N8" s="13">
        <v>783</v>
      </c>
    </row>
    <row r="9" spans="1:14" ht="22.5" customHeight="1" x14ac:dyDescent="0.15">
      <c r="B9" s="15" t="s">
        <v>19</v>
      </c>
      <c r="C9" s="13">
        <v>4108</v>
      </c>
      <c r="D9" s="13">
        <v>1592</v>
      </c>
      <c r="E9" s="13">
        <v>363</v>
      </c>
      <c r="F9" s="13">
        <v>232</v>
      </c>
      <c r="G9" s="13">
        <v>248</v>
      </c>
      <c r="H9" s="13">
        <v>202</v>
      </c>
      <c r="I9" s="13">
        <v>3034</v>
      </c>
      <c r="J9" s="13">
        <v>1206</v>
      </c>
      <c r="K9" s="13">
        <v>285</v>
      </c>
      <c r="L9" s="13">
        <v>426</v>
      </c>
      <c r="M9" s="13">
        <v>913</v>
      </c>
      <c r="N9" s="13">
        <v>387</v>
      </c>
    </row>
    <row r="10" spans="1:14" ht="22.5" customHeight="1" x14ac:dyDescent="0.15">
      <c r="B10" s="15" t="s">
        <v>20</v>
      </c>
      <c r="C10" s="13">
        <v>3223</v>
      </c>
      <c r="D10" s="13">
        <v>1004</v>
      </c>
      <c r="E10" s="13">
        <v>267</v>
      </c>
      <c r="F10" s="13">
        <v>385</v>
      </c>
      <c r="G10" s="13">
        <v>700</v>
      </c>
      <c r="H10" s="13">
        <v>576</v>
      </c>
      <c r="I10" s="13">
        <v>1076</v>
      </c>
      <c r="J10" s="13">
        <v>1100</v>
      </c>
      <c r="K10" s="13">
        <v>747</v>
      </c>
      <c r="L10" s="13">
        <v>208</v>
      </c>
      <c r="M10" s="13">
        <v>706</v>
      </c>
      <c r="N10" s="13">
        <v>281</v>
      </c>
    </row>
    <row r="11" spans="1:14" ht="22.5" customHeight="1" x14ac:dyDescent="0.15">
      <c r="B11" s="15" t="s">
        <v>21</v>
      </c>
      <c r="C11" s="13">
        <v>1640</v>
      </c>
      <c r="D11" s="13">
        <v>774</v>
      </c>
      <c r="E11" s="13">
        <v>233</v>
      </c>
      <c r="F11" s="13">
        <v>106</v>
      </c>
      <c r="G11" s="13">
        <v>517</v>
      </c>
      <c r="H11" s="13">
        <v>306</v>
      </c>
      <c r="I11" s="13">
        <v>2141</v>
      </c>
      <c r="J11" s="13">
        <v>999</v>
      </c>
      <c r="K11" s="13">
        <v>300</v>
      </c>
      <c r="L11" s="13">
        <v>530</v>
      </c>
      <c r="M11" s="13">
        <v>1143</v>
      </c>
      <c r="N11" s="13">
        <v>602</v>
      </c>
    </row>
    <row r="12" spans="1:14" ht="22.5" customHeight="1" x14ac:dyDescent="0.15">
      <c r="B12" s="15" t="s">
        <v>22</v>
      </c>
      <c r="C12" s="13">
        <v>12106</v>
      </c>
      <c r="D12" s="13">
        <v>1023</v>
      </c>
      <c r="E12" s="13">
        <v>213</v>
      </c>
      <c r="F12" s="13">
        <v>84</v>
      </c>
      <c r="G12" s="13">
        <v>169</v>
      </c>
      <c r="H12" s="13">
        <v>372</v>
      </c>
      <c r="I12" s="13">
        <v>492</v>
      </c>
      <c r="J12" s="13">
        <v>1215</v>
      </c>
      <c r="K12" s="13">
        <v>300</v>
      </c>
      <c r="L12" s="13">
        <v>308</v>
      </c>
      <c r="M12" s="13">
        <v>718</v>
      </c>
      <c r="N12" s="13">
        <v>250</v>
      </c>
    </row>
    <row r="13" spans="1:14" ht="22.5" customHeight="1" x14ac:dyDescent="0.15">
      <c r="B13" s="15" t="s">
        <v>23</v>
      </c>
      <c r="C13" s="13">
        <v>1229</v>
      </c>
      <c r="D13" s="13">
        <v>4444</v>
      </c>
      <c r="E13" s="13">
        <v>1125</v>
      </c>
      <c r="F13" s="13">
        <v>421</v>
      </c>
      <c r="G13" s="13">
        <v>235</v>
      </c>
      <c r="H13" s="13">
        <v>199</v>
      </c>
      <c r="I13" s="13">
        <v>2910</v>
      </c>
      <c r="J13" s="13">
        <v>1490</v>
      </c>
      <c r="K13" s="13">
        <v>174</v>
      </c>
      <c r="L13" s="13">
        <v>360</v>
      </c>
      <c r="M13" s="13">
        <v>1395</v>
      </c>
      <c r="N13" s="13">
        <v>332</v>
      </c>
    </row>
    <row r="14" spans="1:14" ht="22.5" customHeight="1" x14ac:dyDescent="0.15">
      <c r="B14" s="15" t="s">
        <v>24</v>
      </c>
      <c r="C14" s="13">
        <v>921</v>
      </c>
      <c r="D14" s="13">
        <v>5773</v>
      </c>
      <c r="E14" s="13">
        <v>1433</v>
      </c>
      <c r="F14" s="13">
        <v>689</v>
      </c>
      <c r="G14" s="13">
        <v>198</v>
      </c>
      <c r="H14" s="13">
        <v>147</v>
      </c>
      <c r="I14" s="13">
        <v>1178</v>
      </c>
      <c r="J14" s="13">
        <v>355</v>
      </c>
      <c r="K14" s="13">
        <v>228</v>
      </c>
      <c r="L14" s="13">
        <v>304</v>
      </c>
      <c r="M14" s="13">
        <v>1677</v>
      </c>
      <c r="N14" s="13">
        <v>317</v>
      </c>
    </row>
    <row r="15" spans="1:14" ht="22.5" customHeight="1" x14ac:dyDescent="0.15">
      <c r="B15" s="15" t="s">
        <v>25</v>
      </c>
      <c r="C15" s="13">
        <v>3759</v>
      </c>
      <c r="D15" s="13">
        <v>2884</v>
      </c>
      <c r="E15" s="13">
        <v>646</v>
      </c>
      <c r="F15" s="13">
        <v>342</v>
      </c>
      <c r="G15" s="13">
        <v>606</v>
      </c>
      <c r="H15" s="13">
        <v>120</v>
      </c>
      <c r="I15" s="13">
        <v>2470</v>
      </c>
      <c r="J15" s="13">
        <v>846</v>
      </c>
      <c r="K15" s="13">
        <v>164</v>
      </c>
      <c r="L15" s="13">
        <v>261</v>
      </c>
      <c r="M15" s="13">
        <v>828</v>
      </c>
      <c r="N15" s="13">
        <v>212</v>
      </c>
    </row>
    <row r="16" spans="1:14" ht="22.5" customHeight="1" x14ac:dyDescent="0.15">
      <c r="B16" s="15" t="s">
        <v>26</v>
      </c>
      <c r="C16" s="13">
        <v>3190</v>
      </c>
      <c r="D16" s="13">
        <v>1374</v>
      </c>
      <c r="E16" s="13">
        <v>350</v>
      </c>
      <c r="F16" s="13">
        <v>948</v>
      </c>
      <c r="G16" s="13">
        <v>576</v>
      </c>
      <c r="H16" s="13">
        <v>308</v>
      </c>
      <c r="I16" s="13">
        <v>611</v>
      </c>
      <c r="J16" s="13">
        <v>417</v>
      </c>
      <c r="K16" s="13">
        <v>641</v>
      </c>
      <c r="L16" s="13">
        <v>310</v>
      </c>
      <c r="M16" s="13">
        <v>1395</v>
      </c>
      <c r="N16" s="13">
        <v>139</v>
      </c>
    </row>
    <row r="17" spans="2:14" ht="22.5" customHeight="1" x14ac:dyDescent="0.15">
      <c r="B17" s="15" t="s">
        <v>27</v>
      </c>
      <c r="C17" s="13">
        <v>2271</v>
      </c>
      <c r="D17" s="13">
        <v>1090</v>
      </c>
      <c r="E17" s="13">
        <v>241</v>
      </c>
      <c r="F17" s="13">
        <v>721</v>
      </c>
      <c r="G17" s="13">
        <v>418</v>
      </c>
      <c r="H17" s="13">
        <v>200</v>
      </c>
      <c r="I17" s="13">
        <v>2041</v>
      </c>
      <c r="J17" s="13">
        <v>331</v>
      </c>
      <c r="K17" s="13">
        <v>276</v>
      </c>
      <c r="L17" s="13">
        <v>250</v>
      </c>
      <c r="M17" s="13">
        <v>1436</v>
      </c>
      <c r="N17" s="13">
        <v>252</v>
      </c>
    </row>
    <row r="18" spans="2:14" ht="22.5" customHeight="1" x14ac:dyDescent="0.15">
      <c r="B18" s="15" t="s">
        <v>28</v>
      </c>
      <c r="C18" s="13">
        <v>3240</v>
      </c>
      <c r="D18" s="13">
        <v>1573</v>
      </c>
      <c r="E18" s="13">
        <v>310</v>
      </c>
      <c r="F18" s="13">
        <v>216</v>
      </c>
      <c r="G18" s="13">
        <v>542</v>
      </c>
      <c r="H18" s="13">
        <v>733</v>
      </c>
      <c r="I18" s="13">
        <v>1248</v>
      </c>
      <c r="J18" s="13">
        <v>253</v>
      </c>
      <c r="K18" s="13">
        <v>305</v>
      </c>
      <c r="L18" s="13">
        <v>450</v>
      </c>
      <c r="M18" s="13">
        <v>1165</v>
      </c>
      <c r="N18" s="13">
        <v>170</v>
      </c>
    </row>
    <row r="19" spans="2:14" ht="22.5" customHeight="1" x14ac:dyDescent="0.15">
      <c r="B19" s="15" t="s">
        <v>29</v>
      </c>
      <c r="C19" s="13">
        <v>805</v>
      </c>
      <c r="D19" s="13">
        <v>1363</v>
      </c>
      <c r="E19" s="13">
        <v>382</v>
      </c>
      <c r="F19" s="13">
        <v>256</v>
      </c>
      <c r="G19" s="13">
        <v>189</v>
      </c>
      <c r="H19" s="13">
        <v>202</v>
      </c>
      <c r="I19" s="13">
        <v>845</v>
      </c>
      <c r="J19" s="13">
        <v>283</v>
      </c>
      <c r="K19" s="13">
        <v>158</v>
      </c>
      <c r="L19" s="13">
        <v>260</v>
      </c>
      <c r="M19" s="13">
        <v>564</v>
      </c>
      <c r="N19" s="13">
        <v>189</v>
      </c>
    </row>
    <row r="20" spans="2:14" ht="22.5" customHeight="1" x14ac:dyDescent="0.15">
      <c r="B20" s="15" t="s">
        <v>30</v>
      </c>
      <c r="C20" s="13">
        <v>3747</v>
      </c>
      <c r="D20" s="13">
        <v>1655</v>
      </c>
      <c r="E20" s="13">
        <v>406</v>
      </c>
      <c r="F20" s="13">
        <v>215</v>
      </c>
      <c r="G20" s="13">
        <v>156</v>
      </c>
      <c r="H20" s="13">
        <v>154</v>
      </c>
      <c r="I20" s="13">
        <v>270589</v>
      </c>
      <c r="J20" s="13">
        <v>257</v>
      </c>
      <c r="K20" s="13">
        <v>676</v>
      </c>
      <c r="L20" s="13">
        <v>486</v>
      </c>
      <c r="M20" s="13">
        <v>874</v>
      </c>
      <c r="N20" s="13">
        <v>107</v>
      </c>
    </row>
    <row r="21" spans="2:14" ht="22.5" customHeight="1" x14ac:dyDescent="0.15">
      <c r="B21" s="15" t="s">
        <v>31</v>
      </c>
      <c r="C21" s="13">
        <v>3112</v>
      </c>
      <c r="D21" s="13">
        <v>3289</v>
      </c>
      <c r="E21" s="13">
        <v>817</v>
      </c>
      <c r="F21" s="13">
        <v>717</v>
      </c>
      <c r="G21" s="13">
        <v>845</v>
      </c>
      <c r="H21" s="13">
        <v>800</v>
      </c>
      <c r="I21" s="13">
        <v>97136</v>
      </c>
      <c r="J21" s="13">
        <v>178</v>
      </c>
      <c r="K21" s="13">
        <v>175</v>
      </c>
      <c r="L21" s="13">
        <v>674</v>
      </c>
      <c r="M21" s="13">
        <v>825</v>
      </c>
      <c r="N21" s="13">
        <v>125</v>
      </c>
    </row>
    <row r="22" spans="2:14" ht="22.5" customHeight="1" x14ac:dyDescent="0.15">
      <c r="B22" s="15" t="s">
        <v>32</v>
      </c>
      <c r="C22" s="13">
        <v>5437</v>
      </c>
      <c r="D22" s="13">
        <v>1011</v>
      </c>
      <c r="E22" s="13">
        <v>252</v>
      </c>
      <c r="F22" s="13">
        <v>755</v>
      </c>
      <c r="G22" s="13">
        <v>527</v>
      </c>
      <c r="H22" s="13">
        <v>809</v>
      </c>
      <c r="I22" s="13">
        <v>14128</v>
      </c>
      <c r="J22" s="13">
        <v>196</v>
      </c>
      <c r="K22" s="13">
        <v>239</v>
      </c>
      <c r="L22" s="13">
        <v>416</v>
      </c>
      <c r="M22" s="13">
        <v>862</v>
      </c>
      <c r="N22" s="13">
        <v>176</v>
      </c>
    </row>
    <row r="23" spans="2:14" ht="22.5" customHeight="1" x14ac:dyDescent="0.15">
      <c r="B23" s="15" t="s">
        <v>33</v>
      </c>
      <c r="C23" s="13">
        <v>1312</v>
      </c>
      <c r="D23" s="13">
        <v>615</v>
      </c>
      <c r="E23" s="13">
        <v>223</v>
      </c>
      <c r="F23" s="13">
        <v>464</v>
      </c>
      <c r="G23" s="13">
        <v>236</v>
      </c>
      <c r="H23" s="13">
        <v>144</v>
      </c>
      <c r="I23" s="13">
        <v>9397</v>
      </c>
      <c r="J23" s="13">
        <v>493</v>
      </c>
      <c r="K23" s="13">
        <v>22</v>
      </c>
      <c r="L23" s="13">
        <v>580</v>
      </c>
      <c r="M23" s="13">
        <v>975</v>
      </c>
      <c r="N23" s="13">
        <v>540</v>
      </c>
    </row>
    <row r="24" spans="2:14" ht="22.5" customHeight="1" x14ac:dyDescent="0.15">
      <c r="B24" s="15" t="s">
        <v>34</v>
      </c>
      <c r="C24" s="13">
        <v>1133</v>
      </c>
      <c r="D24" s="13">
        <v>2989</v>
      </c>
      <c r="E24" s="13">
        <v>682</v>
      </c>
      <c r="F24" s="13">
        <v>589</v>
      </c>
      <c r="G24" s="13">
        <v>188</v>
      </c>
      <c r="H24" s="13">
        <v>113</v>
      </c>
      <c r="I24" s="13">
        <v>16791</v>
      </c>
      <c r="J24" s="13">
        <v>215</v>
      </c>
      <c r="K24" s="13">
        <v>401</v>
      </c>
      <c r="L24" s="13">
        <v>554</v>
      </c>
      <c r="M24" s="13">
        <v>1017</v>
      </c>
      <c r="N24" s="13">
        <v>446</v>
      </c>
    </row>
    <row r="25" spans="2:14" ht="22.5" customHeight="1" x14ac:dyDescent="0.15">
      <c r="B25" s="15" t="s">
        <v>35</v>
      </c>
      <c r="C25" s="13">
        <v>2246</v>
      </c>
      <c r="D25" s="13">
        <v>4011</v>
      </c>
      <c r="E25" s="13">
        <v>926</v>
      </c>
      <c r="F25" s="13">
        <v>217</v>
      </c>
      <c r="G25" s="13">
        <v>273</v>
      </c>
      <c r="H25" s="13">
        <v>170</v>
      </c>
      <c r="I25" s="13">
        <v>10563</v>
      </c>
      <c r="J25" s="13">
        <v>281</v>
      </c>
      <c r="K25" s="13">
        <v>214</v>
      </c>
      <c r="L25" s="13">
        <v>517</v>
      </c>
      <c r="M25" s="13">
        <v>1066</v>
      </c>
      <c r="N25" s="13">
        <v>252</v>
      </c>
    </row>
    <row r="26" spans="2:14" ht="22.5" customHeight="1" x14ac:dyDescent="0.15">
      <c r="B26" s="15" t="s">
        <v>13</v>
      </c>
      <c r="C26" s="13">
        <v>14295</v>
      </c>
      <c r="D26" s="13">
        <v>2816</v>
      </c>
      <c r="E26" s="13">
        <v>635</v>
      </c>
      <c r="F26" s="13">
        <v>220</v>
      </c>
      <c r="G26" s="13">
        <v>220</v>
      </c>
      <c r="H26" s="13">
        <v>247</v>
      </c>
      <c r="I26" s="13">
        <v>608</v>
      </c>
      <c r="J26" s="13">
        <v>157</v>
      </c>
      <c r="K26" s="13">
        <v>305</v>
      </c>
      <c r="L26" s="13">
        <v>230</v>
      </c>
      <c r="M26" s="13">
        <v>1833</v>
      </c>
      <c r="N26" s="13">
        <v>436</v>
      </c>
    </row>
  </sheetData>
  <mergeCells count="1">
    <mergeCell ref="G3:I3"/>
  </mergeCells>
  <phoneticPr fontId="1"/>
  <hyperlinks>
    <hyperlink ref="A1" r:id="rId1" xr:uid="{00000000-0004-0000-0000-000000000000}"/>
  </hyperlinks>
  <printOptions horizontalCentered="1" verticalCentered="1"/>
  <pageMargins left="0.56000000000000005" right="0.4" top="0.59" bottom="0.36" header="0.3" footer="0.3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月別売上表 テーブル</vt:lpstr>
      <vt:lpstr>月別売上表 元データ</vt:lpstr>
      <vt:lpstr>'月別売上表 テーブル'!Print_Area</vt:lpstr>
      <vt:lpstr>'月別売上表 元データ'!Print_Area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2021-06-16T02:49:10Z</cp:lastPrinted>
  <dcterms:created xsi:type="dcterms:W3CDTF">2013-10-25T07:44:08Z</dcterms:created>
  <dcterms:modified xsi:type="dcterms:W3CDTF">2022-05-30T02:17:28Z</dcterms:modified>
</cp:coreProperties>
</file>